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Nstifsv2\共有\13 総務経営G共有\空知総合振興局 （照会・回答）\調査・報告 (振興局提出）\【経営比較分析表】\"/>
    </mc:Choice>
  </mc:AlternateContent>
  <xr:revisionPtr revIDLastSave="0" documentId="13_ncr:1_{432DFAF1-7AA6-4E32-975E-8C1441B967F8}" xr6:coauthVersionLast="40" xr6:coauthVersionMax="40" xr10:uidLastSave="{00000000-0000-0000-0000-000000000000}"/>
  <workbookProtection workbookAlgorithmName="SHA-512" workbookHashValue="7kZ3z5cwmLKzpN/Z+r2w/HPF3kpEB0yckYNBrcbepQIJQ+A1D6cJLzOqRlK8edCHQaymG0ohhVABDHIN/IGS4A==" workbookSaltValue="zJcfWnn9lWx3GM0xbOOZ7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P10" i="4" s="1"/>
  <c r="O6" i="5"/>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H85" i="4"/>
  <c r="F85" i="4"/>
  <c r="E85" i="4"/>
  <c r="BB10" i="4"/>
  <c r="AL10" i="4"/>
  <c r="W10" i="4"/>
  <c r="I10" i="4"/>
  <c r="B10" i="4"/>
  <c r="BB8" i="4"/>
  <c r="AT8" i="4"/>
  <c r="AD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<sst xmlns="http://schemas.openxmlformats.org/spreadsheetml/2006/main" count="231" uniqueCount="114">
  <si>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</si>
  <si>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</si>
  <si>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</si>
  <si>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</si>
  <si>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</si>
  <si>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</si>
  <si>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</si>
  <si>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</si>
  <si>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</si>
  <si>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</si>
  <si>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</si>
  <si>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</si>
  <si>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</si>
  <si>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</si>
  <si>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</si>
  <si>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</si>
  <si>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</si>
  <si>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</si>
  <si>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</si>
  <si>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</si>
  <si>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</si>
  <si>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</si>
  <si>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</si>
  <si>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</si>
  <si>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</si>
  <si>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</si>
  <si>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</si>
  <si>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</si>
  <si>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</si>
  <si>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</si>
  <si>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</si>
  <si>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</si>
  <si>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</si>
  <si>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</si>
  <si>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</si>
  <si>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</si>
  <si>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</si>
  <si>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</si>
  <si>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</si>
  <si>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</si>
  <si>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</si>
  <si>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</si>
  <si>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</si>
  <si>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</si>
  <si>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</si>
  <si>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</si>
  <si>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</si>
  <si>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</si>
  <si>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</si>
  <si>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</si>
  <si>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</si>
  <si>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</si>
  <si>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</si>
  <si>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</si>
  <si>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</si>
  <si>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</si>
  <si>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</si>
  <si>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</si>
  <si>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</si>
  <si>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</si>
  <si>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</si>
  <si>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</si>
  <si>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</si>
  <si>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</si>
  <si>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</si>
  <si>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</si>
  <si>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</si>
  <si>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</si>
  <si>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</si>
  <si>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</si>
  <si>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</si>
  <si>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</si>
  <si>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</si>
  <si>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</si>
  <si>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</si>
  <si>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</si>
  <si>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</si>
  <si>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</si>
  <si>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</si>
  <si>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</si>
  <si>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</si>
  <si>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</si>
  <si>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</si>
  <si>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</si>
  <si>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</si>
  <si>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</si>
  <si>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</si>
  <si>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</si>
  <si>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</si>
  <si>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</si>
  <si>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</si>
  <si>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</si>
  <si>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</si>
  <si>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西空知広域水道企業団</t>
  </si>
  <si>
    <t>法適用</t>
  </si>
  <si>
    <t>水道事業</t>
  </si>
  <si>
    <t>末端給水事業</t>
  </si>
  <si>
    <t>A7</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</si>
  <si>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</si>
  <si>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</si>
  <si>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</si>
  <si>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</si>
  <si>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</si>
  <si>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</si>
  <si>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</si>
  <si>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</si>
  <si>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</si>
  <si>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</si>
  <si>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</si>
  <si>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</si>
  <si>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</si>
  <si>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は105.74％、そして累積欠損金も発生していないので、当年度も安定した黒字決算となったことと、債務に対しての支払するための現金保有率も466.41％で平均値以上で確保できました。なお、企業債の償還については、2025年まで元利含め毎年９千万円を支出していきますので、負担になっています。
・料金回収率は、水道料金収入以外に構成町からの繰入れにより補填されている部分があることと、給水原価は314円で全国平均よりも高い値になっています。
・施設利用率は、42.22%で類似団体よりも低く、構成町の人口減少などにより使用水量が減ってきたことにより今後もこの状況は続くものと想定されます。　    　　　　　　　　　　　　　　　　　　　　・有収率は、83.84%で、類似団体よりも良い成績ですが、今後更に効率が高まるよう、老朽管の更新等に努めてまいります。</t>
    <phoneticPr fontId="4"/>
  </si>
  <si>
    <t>・有形固定資産減価償却率は、57.68%で法定耐用年数に基づき償却していることと、他の類似団体とほぼ同じ状況ですが、ポンプ施設の経年劣化による不具合も発生していますので、部分的に修繕や補修をしながら管理をしてます。　　　　　　　　　　　　　　　　　　　　　　　　　　・管路更新率は0.17%で平均値よりも低い率ですが、平成26年度からは第２次老朽管更新事業に取組み、毎年漏水調査を実施し、緊急性の高い老朽管から順次更新をして、有収率の向上に努めています。</t>
    <phoneticPr fontId="4"/>
  </si>
  <si>
    <t>・当年度の経常損益は、欠損金もないことと、支払い能力も466.41％を確保でき、黒字経営となりました。減価償却費も計画的に行っていることと、企業債償還も予定どおり償還できる見込みです。　　　　　　　　　　　　　　　また、将来に向けての施設の維持更新は、給水人口減に伴って、料金収入は減少してくることになりますので構成町のまちづくり政策による効果も見つつ水需要に合わせた施設の整備を検討し改修していきます。　　　　　　　　　　　　　　　　　　　　　　　　　　　　　　　　　・北海道主催の地域別会議にて、広域化等に関する勉強会にも参加をしております。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</si>
</sst>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0.12</c:v>
                </c:pt>
                <c:pt idx="1">
                  <c:v>0.31</c:v>
                </c:pt>
                <c:pt idx="2">
                  <c:v>0.21</c:v>
                </c:pt>
                <c:pt idx="3">
                  <c:v>0.14000000000000001</c:v>
                </c:pt>
                <c:pt idx="4">
                  <c:v>0.17</c:v>
                </c:pt>
              </c:numCache>
            </c:numRef>
          </c:val>
          <c:extLst>
            <c:ext xmlns:c16="http://schemas.microsoft.com/office/drawing/2014/chart" uri="{C3380CC4-5D6E-409C-BE32-E72D297353CC}">
              <c16:uniqueId val="{00000000-4A68-4AD6-9C24-11D0F5AA8F5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4A68-4AD6-9C24-11D0F5AA8F5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40.47</c:v>
                </c:pt>
                <c:pt idx="1">
                  <c:v>41.53</c:v>
                </c:pt>
                <c:pt idx="2">
                  <c:v>43.78</c:v>
                </c:pt>
                <c:pt idx="3">
                  <c:v>42.92</c:v>
                </c:pt>
                <c:pt idx="4">
                  <c:v>42.22</c:v>
                </c:pt>
              </c:numCache>
            </c:numRef>
          </c:val>
          <c:extLst>
            <c:ext xmlns:c16="http://schemas.microsoft.com/office/drawing/2014/chart" uri="{C3380CC4-5D6E-409C-BE32-E72D297353CC}">
              <c16:uniqueId val="{00000000-AFAE-4FAA-8D38-F706DD669DE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FAE-4FAA-8D38-F706DD669DE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88.58</c:v>
                </c:pt>
                <c:pt idx="1">
                  <c:v>86.6</c:v>
                </c:pt>
                <c:pt idx="2">
                  <c:v>83.13</c:v>
                </c:pt>
                <c:pt idx="3">
                  <c:v>84.08</c:v>
                </c:pt>
                <c:pt idx="4">
                  <c:v>83.84</c:v>
                </c:pt>
              </c:numCache>
            </c:numRef>
          </c:val>
          <c:extLst>
            <c:ext xmlns:c16="http://schemas.microsoft.com/office/drawing/2014/chart" uri="{C3380CC4-5D6E-409C-BE32-E72D297353CC}">
              <c16:uniqueId val="{00000000-8172-4751-9770-8DE10425F9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8172-4751-9770-8DE10425F9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105.35</c:v>
                </c:pt>
                <c:pt idx="1">
                  <c:v>105.39</c:v>
                </c:pt>
                <c:pt idx="2">
                  <c:v>108.35</c:v>
                </c:pt>
                <c:pt idx="3">
                  <c:v>107</c:v>
                </c:pt>
                <c:pt idx="4">
                  <c:v>105.74</c:v>
                </c:pt>
              </c:numCache>
            </c:numRef>
          </c:val>
          <c:extLst>
            <c:ext xmlns:c16="http://schemas.microsoft.com/office/drawing/2014/chart" uri="{C3380CC4-5D6E-409C-BE32-E72D297353CC}">
              <c16:uniqueId val="{00000000-14D5-440A-984C-F709F42941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14D5-440A-984C-F709F42941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50.69</c:v>
                </c:pt>
                <c:pt idx="1">
                  <c:v>52.73</c:v>
                </c:pt>
                <c:pt idx="2">
                  <c:v>54.51</c:v>
                </c:pt>
                <c:pt idx="3">
                  <c:v>56.25</c:v>
                </c:pt>
                <c:pt idx="4">
                  <c:v>57.68</c:v>
                </c:pt>
              </c:numCache>
            </c:numRef>
          </c:val>
          <c:extLst>
            <c:ext xmlns:c16="http://schemas.microsoft.com/office/drawing/2014/chart" uri="{C3380CC4-5D6E-409C-BE32-E72D297353CC}">
              <c16:uniqueId val="{00000000-5F28-4D8A-B232-7E674DAD2B9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5F28-4D8A-B232-7E674DAD2B9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17.489999999999998</c:v>
                </c:pt>
                <c:pt idx="1">
                  <c:v>16.59</c:v>
                </c:pt>
                <c:pt idx="2">
                  <c:v>16.829999999999998</c:v>
                </c:pt>
                <c:pt idx="3">
                  <c:v>16.82</c:v>
                </c:pt>
                <c:pt idx="4">
                  <c:v>17.77</c:v>
                </c:pt>
              </c:numCache>
            </c:numRef>
          </c:val>
          <c:extLst>
            <c:ext xmlns:c16="http://schemas.microsoft.com/office/drawing/2014/chart" uri="{C3380CC4-5D6E-409C-BE32-E72D297353CC}">
              <c16:uniqueId val="{00000000-58A3-49C3-99CA-F06B4E8D8F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58A3-49C3-99CA-F06B4E8D8F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BA-4076-85F9-A5A757873D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F2BA-4076-85F9-A5A757873D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517.20000000000005</c:v>
                </c:pt>
                <c:pt idx="1">
                  <c:v>483.11</c:v>
                </c:pt>
                <c:pt idx="2">
                  <c:v>483.8</c:v>
                </c:pt>
                <c:pt idx="3">
                  <c:v>497.21</c:v>
                </c:pt>
                <c:pt idx="4">
                  <c:v>466.41</c:v>
                </c:pt>
              </c:numCache>
            </c:numRef>
          </c:val>
          <c:extLst>
            <c:ext xmlns:c16="http://schemas.microsoft.com/office/drawing/2014/chart" uri="{C3380CC4-5D6E-409C-BE32-E72D297353CC}">
              <c16:uniqueId val="{00000000-79FE-4AE7-A53F-430B52C88E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79FE-4AE7-A53F-430B52C88E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504.91</c:v>
                </c:pt>
                <c:pt idx="1">
                  <c:v>450.02</c:v>
                </c:pt>
                <c:pt idx="2">
                  <c:v>393.02</c:v>
                </c:pt>
                <c:pt idx="3">
                  <c:v>342.65</c:v>
                </c:pt>
                <c:pt idx="4">
                  <c:v>293.75</c:v>
                </c:pt>
              </c:numCache>
            </c:numRef>
          </c:val>
          <c:extLst>
            <c:ext xmlns:c16="http://schemas.microsoft.com/office/drawing/2014/chart" uri="{C3380CC4-5D6E-409C-BE32-E72D297353CC}">
              <c16:uniqueId val="{00000000-3F42-4552-9723-FD5D061A80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3F42-4552-9723-FD5D061A80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95.2</c:v>
                </c:pt>
                <c:pt idx="1">
                  <c:v>96.33</c:v>
                </c:pt>
                <c:pt idx="2">
                  <c:v>99.26</c:v>
                </c:pt>
                <c:pt idx="3">
                  <c:v>100.09</c:v>
                </c:pt>
                <c:pt idx="4">
                  <c:v>98.98</c:v>
                </c:pt>
              </c:numCache>
            </c:numRef>
          </c:val>
          <c:extLst>
            <c:ext xmlns:c16="http://schemas.microsoft.com/office/drawing/2014/chart" uri="{C3380CC4-5D6E-409C-BE32-E72D297353CC}">
              <c16:uniqueId val="{00000000-1F4F-4C16-8BA5-736708247AE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1F4F-4C16-8BA5-736708247AE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325.94</c:v>
                </c:pt>
                <c:pt idx="1">
                  <c:v>321.76</c:v>
                </c:pt>
                <c:pt idx="2">
                  <c:v>312.02999999999997</c:v>
                </c:pt>
                <c:pt idx="3">
                  <c:v>310.23</c:v>
                </c:pt>
                <c:pt idx="4">
                  <c:v>314.38</c:v>
                </c:pt>
              </c:numCache>
            </c:numRef>
          </c:val>
          <c:extLst>
            <c:ext xmlns:c16="http://schemas.microsoft.com/office/drawing/2014/chart" uri="{C3380CC4-5D6E-409C-BE32-E72D297353CC}">
              <c16:uniqueId val="{00000000-2271-485A-BAC2-F17AF1581C0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2271-485A-BAC2-F17AF1581C0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西空知広域水道企業団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86.76</v>
      </c>
      <c r="J10" s="47"/>
      <c r="K10" s="47"/>
      <c r="L10" s="47"/>
      <c r="M10" s="47"/>
      <c r="N10" s="47"/>
      <c r="O10" s="81"/>
      <c r="P10" s="48">
        <f>データ!$P$6</f>
        <v>98.52</v>
      </c>
      <c r="Q10" s="48"/>
      <c r="R10" s="48"/>
      <c r="S10" s="48"/>
      <c r="T10" s="48"/>
      <c r="U10" s="48"/>
      <c r="V10" s="48"/>
      <c r="W10" s="45">
        <f>データ!$Q$6</f>
        <v>6171</v>
      </c>
      <c r="X10" s="45"/>
      <c r="Y10" s="45"/>
      <c r="Z10" s="45"/>
      <c r="AA10" s="45"/>
      <c r="AB10" s="45"/>
      <c r="AC10" s="45"/>
      <c r="AD10" s="2"/>
      <c r="AE10" s="2"/>
      <c r="AF10" s="2"/>
      <c r="AG10" s="2"/>
      <c r="AH10" s="2"/>
      <c r="AI10" s="2"/>
      <c r="AJ10" s="2"/>
      <c r="AK10" s="2"/>
      <c r="AL10" s="45">
        <f>データ!$U$6</f>
        <v>10037</v>
      </c>
      <c r="AM10" s="45"/>
      <c r="AN10" s="45"/>
      <c r="AO10" s="45"/>
      <c r="AP10" s="45"/>
      <c r="AQ10" s="45"/>
      <c r="AR10" s="45"/>
      <c r="AS10" s="45"/>
      <c r="AT10" s="46">
        <f>データ!$V$6</f>
        <v>163.9</v>
      </c>
      <c r="AU10" s="47"/>
      <c r="AV10" s="47"/>
      <c r="AW10" s="47"/>
      <c r="AX10" s="47"/>
      <c r="AY10" s="47"/>
      <c r="AZ10" s="47"/>
      <c r="BA10" s="47"/>
      <c r="BB10" s="48">
        <f>データ!$W$6</f>
        <v>61.24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p1bLzJ68XNjXv5nz59jR14Mppr1p5sMNvzcsQMCZne+TbzskWQ0Gi9BDKxlY4qbm5yQJE4qgbV4Hdscc7RqPA==" saltValue="WYUozLJ9EzTjQ4EwWWe8+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19097</v>
      </c>
      <c r="D6" s="20">
        <f t="shared" si="3"/>
        <v>46</v>
      </c>
      <c r="E6" s="20">
        <f t="shared" si="3"/>
        <v>1</v>
      </c>
      <c r="F6" s="20">
        <f t="shared" si="3"/>
        <v>0</v>
      </c>
      <c r="G6" s="20">
        <f t="shared" si="3"/>
        <v>1</v>
      </c>
      <c r="H6" s="20" t="str">
        <f t="shared" si="3"/>
        <v>北海道　西空知広域水道企業団</v>
      </c>
      <c r="I6" s="20" t="str">
        <f t="shared" si="3"/>
        <v>法適用</v>
      </c>
      <c r="J6" s="20" t="str">
        <f t="shared" si="3"/>
        <v>水道事業</v>
      </c>
      <c r="K6" s="20" t="str">
        <f t="shared" si="3"/>
        <v>末端給水事業</v>
      </c>
      <c r="L6" s="20" t="str">
        <f t="shared" si="3"/>
        <v>A7</v>
      </c>
      <c r="M6" s="20" t="str">
        <f t="shared" si="3"/>
        <v>自治体職員</v>
      </c>
      <c r="N6" s="21" t="str">
        <f t="shared" si="3"/>
        <v>-</v>
      </c>
      <c r="O6" s="21">
        <f t="shared" si="3"/>
        <v>86.76</v>
      </c>
      <c r="P6" s="21">
        <f t="shared" si="3"/>
        <v>98.52</v>
      </c>
      <c r="Q6" s="21">
        <f t="shared" si="3"/>
        <v>6171</v>
      </c>
      <c r="R6" s="21" t="str">
        <f t="shared" si="3"/>
        <v>-</v>
      </c>
      <c r="S6" s="21" t="str">
        <f t="shared" si="3"/>
        <v>-</v>
      </c>
      <c r="T6" s="21" t="str">
        <f t="shared" si="3"/>
        <v>-</v>
      </c>
      <c r="U6" s="21">
        <f t="shared" si="3"/>
        <v>10037</v>
      </c>
      <c r="V6" s="21">
        <f t="shared" si="3"/>
        <v>163.9</v>
      </c>
      <c r="W6" s="21">
        <f t="shared" si="3"/>
        <v>61.24</v>
      </c>
      <c r="X6" s="22">
        <f>IF(X7="",NA(),X7)</f>
        <v>105.35</v>
      </c>
      <c r="Y6" s="22">
        <f t="shared" ref="Y6:AG6" si="4">IF(Y7="",NA(),Y7)</f>
        <v>105.39</v>
      </c>
      <c r="Z6" s="22">
        <f t="shared" si="4"/>
        <v>108.35</v>
      </c>
      <c r="AA6" s="22">
        <f t="shared" si="4"/>
        <v>107</v>
      </c>
      <c r="AB6" s="22">
        <f t="shared" si="4"/>
        <v>105.74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517.20000000000005</v>
      </c>
      <c r="AU6" s="22">
        <f t="shared" ref="AU6:BC6" si="6">IF(AU7="",NA(),AU7)</f>
        <v>483.11</v>
      </c>
      <c r="AV6" s="22">
        <f t="shared" si="6"/>
        <v>483.8</v>
      </c>
      <c r="AW6" s="22">
        <f t="shared" si="6"/>
        <v>497.21</v>
      </c>
      <c r="AX6" s="22">
        <f t="shared" si="6"/>
        <v>466.41</v>
      </c>
      <c r="AY6" s="22">
        <f t="shared" si="6"/>
        <v>359.7</v>
      </c>
      <c r="AZ6" s="22">
        <f t="shared" si="6"/>
        <v>362.93</v>
      </c>
      <c r="BA6" s="22">
        <f t="shared" si="6"/>
        <v>371.81</v>
      </c>
      <c r="BB6" s="22">
        <f t="shared" si="6"/>
        <v>384.23</v>
      </c>
      <c r="BC6" s="22">
        <f t="shared" si="6"/>
        <v>364.3</v>
      </c>
      <c r="BD6" s="21" t="str">
        <f>IF(BD7="","",IF(BD7="-","【-】","【"&amp;SUBSTITUTE(TEXT(BD7,"#,##0.00"),"-","△")&amp;"】"))</f>
        <v>【252.29】</v>
      </c>
      <c r="BE6" s="22">
        <f>IF(BE7="",NA(),BE7)</f>
        <v>504.91</v>
      </c>
      <c r="BF6" s="22">
        <f t="shared" ref="BF6:BN6" si="7">IF(BF7="",NA(),BF7)</f>
        <v>450.02</v>
      </c>
      <c r="BG6" s="22">
        <f t="shared" si="7"/>
        <v>393.02</v>
      </c>
      <c r="BH6" s="22">
        <f t="shared" si="7"/>
        <v>342.65</v>
      </c>
      <c r="BI6" s="22">
        <f t="shared" si="7"/>
        <v>293.75</v>
      </c>
      <c r="BJ6" s="22">
        <f t="shared" si="7"/>
        <v>447.01</v>
      </c>
      <c r="BK6" s="22">
        <f t="shared" si="7"/>
        <v>439.05</v>
      </c>
      <c r="BL6" s="22">
        <f t="shared" si="7"/>
        <v>465.85</v>
      </c>
      <c r="BM6" s="22">
        <f t="shared" si="7"/>
        <v>439.43</v>
      </c>
      <c r="BN6" s="22">
        <f t="shared" si="7"/>
        <v>438.41</v>
      </c>
      <c r="BO6" s="21" t="str">
        <f>IF(BO7="","",IF(BO7="-","【-】","【"&amp;SUBSTITUTE(TEXT(BO7,"#,##0.00"),"-","△")&amp;"】"))</f>
        <v>【268.07】</v>
      </c>
      <c r="BP6" s="22">
        <f>IF(BP7="",NA(),BP7)</f>
        <v>95.2</v>
      </c>
      <c r="BQ6" s="22">
        <f t="shared" ref="BQ6:BY6" si="8">IF(BQ7="",NA(),BQ7)</f>
        <v>96.33</v>
      </c>
      <c r="BR6" s="22">
        <f t="shared" si="8"/>
        <v>99.26</v>
      </c>
      <c r="BS6" s="22">
        <f t="shared" si="8"/>
        <v>100.09</v>
      </c>
      <c r="BT6" s="22">
        <f t="shared" si="8"/>
        <v>98.98</v>
      </c>
      <c r="BU6" s="22">
        <f t="shared" si="8"/>
        <v>95.81</v>
      </c>
      <c r="BV6" s="22">
        <f t="shared" si="8"/>
        <v>95.26</v>
      </c>
      <c r="BW6" s="22">
        <f t="shared" si="8"/>
        <v>92.39</v>
      </c>
      <c r="BX6" s="22">
        <f t="shared" si="8"/>
        <v>94.41</v>
      </c>
      <c r="BY6" s="22">
        <f t="shared" si="8"/>
        <v>90.96</v>
      </c>
      <c r="BZ6" s="21" t="str">
        <f>IF(BZ7="","",IF(BZ7="-","【-】","【"&amp;SUBSTITUTE(TEXT(BZ7,"#,##0.00"),"-","△")&amp;"】"))</f>
        <v>【97.47】</v>
      </c>
      <c r="CA6" s="22">
        <f>IF(CA7="",NA(),CA7)</f>
        <v>325.94</v>
      </c>
      <c r="CB6" s="22">
        <f t="shared" ref="CB6:CJ6" si="9">IF(CB7="",NA(),CB7)</f>
        <v>321.76</v>
      </c>
      <c r="CC6" s="22">
        <f t="shared" si="9"/>
        <v>312.02999999999997</v>
      </c>
      <c r="CD6" s="22">
        <f t="shared" si="9"/>
        <v>310.23</v>
      </c>
      <c r="CE6" s="22">
        <f t="shared" si="9"/>
        <v>314.38</v>
      </c>
      <c r="CF6" s="22">
        <f t="shared" si="9"/>
        <v>189.58</v>
      </c>
      <c r="CG6" s="22">
        <f t="shared" si="9"/>
        <v>192.82</v>
      </c>
      <c r="CH6" s="22">
        <f t="shared" si="9"/>
        <v>192.98</v>
      </c>
      <c r="CI6" s="22">
        <f t="shared" si="9"/>
        <v>192.13</v>
      </c>
      <c r="CJ6" s="22">
        <f t="shared" si="9"/>
        <v>197.04</v>
      </c>
      <c r="CK6" s="21" t="str">
        <f>IF(CK7="","",IF(CK7="-","【-】","【"&amp;SUBSTITUTE(TEXT(CK7,"#,##0.00"),"-","△")&amp;"】"))</f>
        <v>【174.75】</v>
      </c>
      <c r="CL6" s="22">
        <f>IF(CL7="",NA(),CL7)</f>
        <v>40.47</v>
      </c>
      <c r="CM6" s="22">
        <f t="shared" ref="CM6:CU6" si="10">IF(CM7="",NA(),CM7)</f>
        <v>41.53</v>
      </c>
      <c r="CN6" s="22">
        <f t="shared" si="10"/>
        <v>43.78</v>
      </c>
      <c r="CO6" s="22">
        <f t="shared" si="10"/>
        <v>42.92</v>
      </c>
      <c r="CP6" s="22">
        <f t="shared" si="10"/>
        <v>42.22</v>
      </c>
      <c r="CQ6" s="22">
        <f t="shared" si="10"/>
        <v>55.22</v>
      </c>
      <c r="CR6" s="22">
        <f t="shared" si="10"/>
        <v>54.05</v>
      </c>
      <c r="CS6" s="22">
        <f t="shared" si="10"/>
        <v>54.43</v>
      </c>
      <c r="CT6" s="22">
        <f t="shared" si="10"/>
        <v>53.87</v>
      </c>
      <c r="CU6" s="22">
        <f t="shared" si="10"/>
        <v>54.49</v>
      </c>
      <c r="CV6" s="21" t="str">
        <f>IF(CV7="","",IF(CV7="-","【-】","【"&amp;SUBSTITUTE(TEXT(CV7,"#,##0.00"),"-","△")&amp;"】"))</f>
        <v>【59.97】</v>
      </c>
      <c r="CW6" s="22">
        <f>IF(CW7="",NA(),CW7)</f>
        <v>88.58</v>
      </c>
      <c r="CX6" s="22">
        <f t="shared" ref="CX6:DF6" si="11">IF(CX7="",NA(),CX7)</f>
        <v>86.6</v>
      </c>
      <c r="CY6" s="22">
        <f t="shared" si="11"/>
        <v>83.13</v>
      </c>
      <c r="CZ6" s="22">
        <f t="shared" si="11"/>
        <v>84.08</v>
      </c>
      <c r="DA6" s="22">
        <f t="shared" si="11"/>
        <v>83.84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50.69</v>
      </c>
      <c r="DI6" s="22">
        <f t="shared" ref="DI6:DQ6" si="12">IF(DI7="",NA(),DI7)</f>
        <v>52.73</v>
      </c>
      <c r="DJ6" s="22">
        <f t="shared" si="12"/>
        <v>54.51</v>
      </c>
      <c r="DK6" s="22">
        <f t="shared" si="12"/>
        <v>56.25</v>
      </c>
      <c r="DL6" s="22">
        <f t="shared" si="12"/>
        <v>57.68</v>
      </c>
      <c r="DM6" s="22">
        <f t="shared" si="12"/>
        <v>47.97</v>
      </c>
      <c r="DN6" s="22">
        <f t="shared" si="12"/>
        <v>49.12</v>
      </c>
      <c r="DO6" s="22">
        <f t="shared" si="12"/>
        <v>49.39</v>
      </c>
      <c r="DP6" s="22">
        <f t="shared" si="12"/>
        <v>50.75</v>
      </c>
      <c r="DQ6" s="22">
        <f t="shared" si="12"/>
        <v>51.72</v>
      </c>
      <c r="DR6" s="21" t="str">
        <f>IF(DR7="","",IF(DR7="-","【-】","【"&amp;SUBSTITUTE(TEXT(DR7,"#,##0.00"),"-","△")&amp;"】"))</f>
        <v>【51.51】</v>
      </c>
      <c r="DS6" s="22">
        <f>IF(DS7="",NA(),DS7)</f>
        <v>17.489999999999998</v>
      </c>
      <c r="DT6" s="22">
        <f t="shared" ref="DT6:EB6" si="13">IF(DT7="",NA(),DT7)</f>
        <v>16.59</v>
      </c>
      <c r="DU6" s="22">
        <f t="shared" si="13"/>
        <v>16.829999999999998</v>
      </c>
      <c r="DV6" s="22">
        <f t="shared" si="13"/>
        <v>16.82</v>
      </c>
      <c r="DW6" s="22">
        <f t="shared" si="13"/>
        <v>17.77</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0.12</v>
      </c>
      <c r="EE6" s="22">
        <f t="shared" ref="EE6:EM6" si="14">IF(EE7="",NA(),EE7)</f>
        <v>0.31</v>
      </c>
      <c r="EF6" s="22">
        <f t="shared" si="14"/>
        <v>0.21</v>
      </c>
      <c r="EG6" s="22">
        <f t="shared" si="14"/>
        <v>0.14000000000000001</v>
      </c>
      <c r="EH6" s="22">
        <f t="shared" si="14"/>
        <v>0.17</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19097</v>
      </c>
      <c r="D7" s="24">
        <v>46</v>
      </c>
      <c r="E7" s="24">
        <v>1</v>
      </c>
      <c r="F7" s="24">
        <v>0</v>
      </c>
      <c r="G7" s="24">
        <v>1</v>
      </c>
      <c r="H7" s="24" t="s">
        <v>93</v>
      </c>
      <c r="I7" s="24" t="s">
        <v>94</v>
      </c>
      <c r="J7" s="24" t="s">
        <v>95</v>
      </c>
      <c r="K7" s="24" t="s">
        <v>96</v>
      </c>
      <c r="L7" s="24" t="s">
        <v>97</v>
      </c>
      <c r="M7" s="24" t="s">
        <v>98</v>
      </c>
      <c r="N7" s="25" t="s">
        <v>99</v>
      </c>
      <c r="O7" s="25">
        <v>86.76</v>
      </c>
      <c r="P7" s="25">
        <v>98.52</v>
      </c>
      <c r="Q7" s="25">
        <v>6171</v>
      </c>
      <c r="R7" s="25" t="s">
        <v>99</v>
      </c>
      <c r="S7" s="25" t="s">
        <v>99</v>
      </c>
      <c r="T7" s="25" t="s">
        <v>99</v>
      </c>
      <c r="U7" s="25">
        <v>10037</v>
      </c>
      <c r="V7" s="25">
        <v>163.9</v>
      </c>
      <c r="W7" s="25">
        <v>61.24</v>
      </c>
      <c r="X7" s="25">
        <v>105.35</v>
      </c>
      <c r="Y7" s="25">
        <v>105.39</v>
      </c>
      <c r="Z7" s="25">
        <v>108.35</v>
      </c>
      <c r="AA7" s="25">
        <v>107</v>
      </c>
      <c r="AB7" s="25">
        <v>105.74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517.20000000000005</v>
      </c>
      <c r="AU7" s="25">
        <v>483.11</v>
      </c>
      <c r="AV7" s="25">
        <v>483.8</v>
      </c>
      <c r="AW7" s="25">
        <v>497.21</v>
      </c>
      <c r="AX7" s="25">
        <v>466.41</v>
      </c>
      <c r="AY7" s="25">
        <v>359.7</v>
      </c>
      <c r="AZ7" s="25">
        <v>362.93</v>
      </c>
      <c r="BA7" s="25">
        <v>371.81</v>
      </c>
      <c r="BB7" s="25">
        <v>384.23</v>
      </c>
      <c r="BC7" s="25">
        <v>364.3</v>
      </c>
      <c r="BD7" s="25">
        <v>252.29</v>
      </c>
      <c r="BE7" s="25">
        <v>504.91</v>
      </c>
      <c r="BF7" s="25">
        <v>450.02</v>
      </c>
      <c r="BG7" s="25">
        <v>393.02</v>
      </c>
      <c r="BH7" s="25">
        <v>342.65</v>
      </c>
      <c r="BI7" s="25">
        <v>293.75</v>
      </c>
      <c r="BJ7" s="25">
        <v>447.01</v>
      </c>
      <c r="BK7" s="25">
        <v>439.05</v>
      </c>
      <c r="BL7" s="25">
        <v>465.85</v>
      </c>
      <c r="BM7" s="25">
        <v>439.43</v>
      </c>
      <c r="BN7" s="25">
        <v>438.41</v>
      </c>
      <c r="BO7" s="25">
        <v>268.07</v>
      </c>
      <c r="BP7" s="25">
        <v>95.2</v>
      </c>
      <c r="BQ7" s="25">
        <v>96.33</v>
      </c>
      <c r="BR7" s="25">
        <v>99.26</v>
      </c>
      <c r="BS7" s="25">
        <v>100.09</v>
      </c>
      <c r="BT7" s="25">
        <v>98.98</v>
      </c>
      <c r="BU7" s="25">
        <v>95.81</v>
      </c>
      <c r="BV7" s="25">
        <v>95.26</v>
      </c>
      <c r="BW7" s="25">
        <v>92.39</v>
      </c>
      <c r="BX7" s="25">
        <v>94.41</v>
      </c>
      <c r="BY7" s="25">
        <v>90.96</v>
      </c>
      <c r="BZ7" s="25">
        <v>97.47</v>
      </c>
      <c r="CA7" s="25">
        <v>325.94</v>
      </c>
      <c r="CB7" s="25">
        <v>321.76</v>
      </c>
      <c r="CC7" s="25">
        <v>312.02999999999997</v>
      </c>
      <c r="CD7" s="25">
        <v>310.23</v>
      </c>
      <c r="CE7" s="25">
        <v>314.38</v>
      </c>
      <c r="CF7" s="25">
        <v>189.58</v>
      </c>
      <c r="CG7" s="25">
        <v>192.82</v>
      </c>
      <c r="CH7" s="25">
        <v>192.98</v>
      </c>
      <c r="CI7" s="25">
        <v>192.13</v>
      </c>
      <c r="CJ7" s="25">
        <v>197.04</v>
      </c>
      <c r="CK7" s="25">
        <v>174.75</v>
      </c>
      <c r="CL7" s="25">
        <v>40.47</v>
      </c>
      <c r="CM7" s="25">
        <v>41.53</v>
      </c>
      <c r="CN7" s="25">
        <v>43.78</v>
      </c>
      <c r="CO7" s="25">
        <v>42.92</v>
      </c>
      <c r="CP7" s="25">
        <v>42.22</v>
      </c>
      <c r="CQ7" s="25">
        <v>55.22</v>
      </c>
      <c r="CR7" s="25">
        <v>54.05</v>
      </c>
      <c r="CS7" s="25">
        <v>54.43</v>
      </c>
      <c r="CT7" s="25">
        <v>53.87</v>
      </c>
      <c r="CU7" s="25">
        <v>54.49</v>
      </c>
      <c r="CV7" s="25">
        <v>59.97</v>
      </c>
      <c r="CW7" s="25">
        <v>88.58</v>
      </c>
      <c r="CX7" s="25">
        <v>86.6</v>
      </c>
      <c r="CY7" s="25">
        <v>83.13</v>
      </c>
      <c r="CZ7" s="25">
        <v>84.08</v>
      </c>
      <c r="DA7" s="25">
        <v>83.84</v>
      </c>
      <c r="DB7" s="25">
        <v>80.930000000000007</v>
      </c>
      <c r="DC7" s="25">
        <v>80.510000000000005</v>
      </c>
      <c r="DD7" s="25">
        <v>79.44</v>
      </c>
      <c r="DE7" s="25">
        <v>79.489999999999995</v>
      </c>
      <c r="DF7" s="25">
        <v>78.8</v>
      </c>
      <c r="DG7" s="25">
        <v>89.76</v>
      </c>
      <c r="DH7" s="25">
        <v>50.69</v>
      </c>
      <c r="DI7" s="25">
        <v>52.73</v>
      </c>
      <c r="DJ7" s="25">
        <v>54.51</v>
      </c>
      <c r="DK7" s="25">
        <v>56.25</v>
      </c>
      <c r="DL7" s="25">
        <v>57.68</v>
      </c>
      <c r="DM7" s="25">
        <v>47.97</v>
      </c>
      <c r="DN7" s="25">
        <v>49.12</v>
      </c>
      <c r="DO7" s="25">
        <v>49.39</v>
      </c>
      <c r="DP7" s="25">
        <v>50.75</v>
      </c>
      <c r="DQ7" s="25">
        <v>51.72</v>
      </c>
      <c r="DR7" s="25">
        <v>51.51</v>
      </c>
      <c r="DS7" s="25">
        <v>17.489999999999998</v>
      </c>
      <c r="DT7" s="25">
        <v>16.59</v>
      </c>
      <c r="DU7" s="25">
        <v>16.829999999999998</v>
      </c>
      <c r="DV7" s="25">
        <v>16.82</v>
      </c>
      <c r="DW7" s="25">
        <v>17.77</v>
      </c>
      <c r="DX7" s="25">
        <v>15.33</v>
      </c>
      <c r="DY7" s="25">
        <v>16.760000000000002</v>
      </c>
      <c r="DZ7" s="25">
        <v>18.57</v>
      </c>
      <c r="EA7" s="25">
        <v>21.14</v>
      </c>
      <c r="EB7" s="25">
        <v>22.12</v>
      </c>
      <c r="EC7" s="25">
        <v>23.75</v>
      </c>
      <c r="ED7" s="25">
        <v>0.12</v>
      </c>
      <c r="EE7" s="25">
        <v>0.31</v>
      </c>
      <c r="EF7" s="25">
        <v>0.21</v>
      </c>
      <c r="EG7" s="25">
        <v>0.14000000000000001</v>
      </c>
      <c r="EH7" s="25">
        <v>0.17</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pcws01</cp:lastModifiedBy>
  <cp:lastPrinted>2024-01-22T01:48:03Z</cp:lastPrinted>
  <dcterms:created xsi:type="dcterms:W3CDTF">2023-12-05T00:47:40Z</dcterms:created>
  <dcterms:modified xsi:type="dcterms:W3CDTF">2024-01-22T01:48:05Z</dcterms:modified>
  <cp:category/>
</cp:coreProperties>
</file>